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0055" windowHeight="76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64" i="1"/>
  <c r="F23"/>
  <c r="G23" s="1"/>
  <c r="H23" s="1"/>
  <c r="I23" s="1"/>
  <c r="J23" s="1"/>
  <c r="K23" s="1"/>
  <c r="L23" s="1"/>
  <c r="M23" s="1"/>
  <c r="N23" s="1"/>
  <c r="O23" s="1"/>
  <c r="P23" s="1"/>
  <c r="Q23" s="1"/>
  <c r="R23" s="1"/>
  <c r="S23" s="1"/>
  <c r="T23" s="1"/>
  <c r="U23" s="1"/>
  <c r="V23" s="1"/>
  <c r="W23" s="1"/>
  <c r="X23" s="1"/>
  <c r="Y23" s="1"/>
  <c r="Z23" s="1"/>
  <c r="E23"/>
  <c r="E15"/>
  <c r="F15" s="1"/>
  <c r="G15" s="1"/>
  <c r="H15" s="1"/>
  <c r="I15" s="1"/>
  <c r="J15" s="1"/>
  <c r="K15" s="1"/>
  <c r="L15" s="1"/>
  <c r="M15" s="1"/>
  <c r="N15" s="1"/>
  <c r="O15" s="1"/>
  <c r="P15" s="1"/>
  <c r="Q15" s="1"/>
  <c r="R15" s="1"/>
  <c r="S15" s="1"/>
  <c r="T15" s="1"/>
  <c r="U15" s="1"/>
  <c r="V15" s="1"/>
  <c r="W15" s="1"/>
  <c r="X15" s="1"/>
  <c r="Y15" s="1"/>
  <c r="Z15" s="1"/>
  <c r="C24"/>
  <c r="D24" s="1"/>
  <c r="C16"/>
  <c r="D16" s="1"/>
  <c r="F64"/>
  <c r="E64"/>
  <c r="D64"/>
  <c r="C48"/>
  <c r="D48" s="1"/>
  <c r="E47"/>
  <c r="C39"/>
  <c r="D39" s="1"/>
  <c r="E38"/>
  <c r="F38" s="1"/>
  <c r="G38" s="1"/>
  <c r="H38" s="1"/>
  <c r="I38" s="1"/>
  <c r="J38" s="1"/>
  <c r="K38" s="1"/>
  <c r="L38" s="1"/>
  <c r="M38" s="1"/>
  <c r="N38" s="1"/>
  <c r="O38" s="1"/>
  <c r="P38" s="1"/>
  <c r="Q38" s="1"/>
  <c r="R38" s="1"/>
  <c r="S38" s="1"/>
  <c r="T38" s="1"/>
  <c r="U38" s="1"/>
  <c r="V38" s="1"/>
  <c r="W38" s="1"/>
  <c r="X38" s="1"/>
  <c r="Y38" s="1"/>
  <c r="Z38" s="1"/>
  <c r="E48" l="1"/>
  <c r="F47"/>
  <c r="G47" s="1"/>
  <c r="H47" s="1"/>
  <c r="I47" s="1"/>
  <c r="J47" s="1"/>
  <c r="K47" s="1"/>
  <c r="L47" s="1"/>
  <c r="M47" s="1"/>
  <c r="N47" s="1"/>
  <c r="O47" s="1"/>
  <c r="P47" s="1"/>
  <c r="Q47" s="1"/>
  <c r="R47" s="1"/>
  <c r="S47" s="1"/>
  <c r="T47" s="1"/>
  <c r="U47" s="1"/>
  <c r="V47" s="1"/>
  <c r="W47" s="1"/>
  <c r="X47" s="1"/>
  <c r="Y47" s="1"/>
  <c r="Z47" s="1"/>
  <c r="E39"/>
  <c r="F39" s="1"/>
  <c r="G39" s="1"/>
  <c r="H39" s="1"/>
  <c r="I39" s="1"/>
  <c r="J39" s="1"/>
  <c r="K39" s="1"/>
  <c r="L39" s="1"/>
  <c r="M39" s="1"/>
  <c r="N39" s="1"/>
  <c r="O39" s="1"/>
  <c r="P39" s="1"/>
  <c r="Q39" s="1"/>
  <c r="R39" s="1"/>
  <c r="S39" s="1"/>
  <c r="T39" s="1"/>
  <c r="U39" s="1"/>
  <c r="V39" s="1"/>
  <c r="W39" s="1"/>
  <c r="X39" s="1"/>
  <c r="Y39" s="1"/>
  <c r="Z39" s="1"/>
  <c r="E16"/>
  <c r="F16" s="1"/>
  <c r="G16" s="1"/>
  <c r="H16" s="1"/>
  <c r="I16" s="1"/>
  <c r="J16" s="1"/>
  <c r="K16" s="1"/>
  <c r="L16" s="1"/>
  <c r="M16" s="1"/>
  <c r="N16" s="1"/>
  <c r="O16" s="1"/>
  <c r="P16" s="1"/>
  <c r="Q16" s="1"/>
  <c r="R16" s="1"/>
  <c r="S16" s="1"/>
  <c r="T16" s="1"/>
  <c r="U16" s="1"/>
  <c r="V16" s="1"/>
  <c r="W16" s="1"/>
  <c r="X16" s="1"/>
  <c r="Y16" s="1"/>
  <c r="Z16" s="1"/>
  <c r="E24"/>
  <c r="F24" s="1"/>
  <c r="G24" s="1"/>
  <c r="H24" s="1"/>
  <c r="I24" s="1"/>
  <c r="J24" s="1"/>
  <c r="K24" s="1"/>
  <c r="L24" s="1"/>
  <c r="M24" s="1"/>
  <c r="N24" s="1"/>
  <c r="O24" s="1"/>
  <c r="P24" s="1"/>
  <c r="Q24" s="1"/>
  <c r="R24" s="1"/>
  <c r="S24" s="1"/>
  <c r="T24" s="1"/>
  <c r="U24" s="1"/>
  <c r="V24" s="1"/>
  <c r="W24" s="1"/>
  <c r="X24" s="1"/>
  <c r="Y24" s="1"/>
  <c r="Z24" s="1"/>
  <c r="F48" l="1"/>
  <c r="G48" s="1"/>
  <c r="H48" s="1"/>
  <c r="I48" s="1"/>
  <c r="J48" s="1"/>
  <c r="K48" s="1"/>
  <c r="L48" s="1"/>
  <c r="M48" s="1"/>
  <c r="N48" s="1"/>
  <c r="O48" s="1"/>
  <c r="P48" s="1"/>
  <c r="Q48" s="1"/>
  <c r="R48" s="1"/>
  <c r="S48" s="1"/>
  <c r="T48" s="1"/>
  <c r="U48" s="1"/>
  <c r="V48" s="1"/>
  <c r="W48" s="1"/>
  <c r="X48" s="1"/>
  <c r="Y48" s="1"/>
  <c r="Z48" s="1"/>
</calcChain>
</file>

<file path=xl/sharedStrings.xml><?xml version="1.0" encoding="utf-8"?>
<sst xmlns="http://schemas.openxmlformats.org/spreadsheetml/2006/main" count="57" uniqueCount="39">
  <si>
    <t>A</t>
  </si>
  <si>
    <t>P/E</t>
  </si>
  <si>
    <t>B</t>
  </si>
  <si>
    <t>C</t>
  </si>
  <si>
    <t>D</t>
  </si>
  <si>
    <t>Let's take two companies A and B.</t>
  </si>
  <si>
    <t>So here break even comes in 8th year</t>
  </si>
  <si>
    <t>Here the company has P/E of 20 but growth of 20%</t>
  </si>
  <si>
    <t>Now taking company C and D</t>
  </si>
  <si>
    <t>Growth</t>
  </si>
  <si>
    <t>(you can put your numbers here)</t>
  </si>
  <si>
    <t>This is company D with a P/E of 100 but with a growth rate of 100%</t>
  </si>
  <si>
    <t>In this case, break even comes in 6th year.</t>
  </si>
  <si>
    <t>This seems highly profitable but it is not. Because it is very difficult for a company to grow at 100% consistently</t>
  </si>
  <si>
    <t>Also if in any year, if growth declines then it will hurt investor as payback period will be longer</t>
  </si>
  <si>
    <t>Now comes in the PEG ratio.</t>
  </si>
  <si>
    <t>Lower the PEG ratio, better the opportunity</t>
  </si>
  <si>
    <t>PEG ratio</t>
  </si>
  <si>
    <t>Now we take a company C with a P/E of 100 but with a growth rate of 40%</t>
  </si>
  <si>
    <t>In this case, break even comes in 10th year.</t>
  </si>
  <si>
    <t>Here the company has P/E of 20 but growth of 10%</t>
  </si>
  <si>
    <t>So here break even comes in 11th year</t>
  </si>
  <si>
    <t>Taking company A and B</t>
  </si>
  <si>
    <t>Payback Period</t>
  </si>
  <si>
    <t>So even though company D is giving shortest payback period, I would go with company B because 'D' has higher risk and 'B' has lower risk.</t>
  </si>
  <si>
    <t>Buy stocks at low PEG.</t>
  </si>
  <si>
    <t>So by taking two different companies having same P/E, we found that it is not the P/E alone which matters but growth is important. Without growth, P/E is of no use</t>
  </si>
  <si>
    <t>Company</t>
  </si>
  <si>
    <t>Years</t>
  </si>
  <si>
    <t>Which means the amount in negative (-) shows the amount yet to come back and the amount in positive (+) shows the money earned over and above the invested amount.</t>
  </si>
  <si>
    <t>Note: In year 0 (in all cases), the amount in negative shows the outflow i.e. the amount is invested in that year.</t>
  </si>
  <si>
    <t>Which means if I invest Rs. 20 today, i will earn profits over and above my invested amount from 11th year.</t>
  </si>
  <si>
    <t>Which means if I invest Rs. 20 today, i will earn profits over and above my invested amount from 8th year.</t>
  </si>
  <si>
    <t>Which means if I invest Rs. 100 today, i will earn profits over and above my invested amount from 10th year.</t>
  </si>
  <si>
    <t>Which means if I invest Rs. 100 today, i will earn profits over and above my invested amount from 6th year.</t>
  </si>
  <si>
    <t>Note: Amount in P/E coloumn indicates the situation of invested amount. Example - In year 2, if the number is -17.69, it shows that out of the Rs. 20 invested, 17.69 is yet to come back.</t>
  </si>
  <si>
    <t>PEG Ratio = (P/E) / Growth</t>
  </si>
  <si>
    <t>So we can conclude that, high or low P/E does not matter while buying a stock. We should consider growth. If stock has high P/E then growth should also be high.</t>
  </si>
  <si>
    <t>Note: Growth indicates growth achieved in that particular year. Example - In year 2 if growth is 1.21,then it means that in year 2 investor has achieved growth of 1.21 (compounded basis)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</si>
</sst>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0" borderId="0" xfId="0" applyFill="1" applyBorder="1"/>
    <xf numFmtId="2" fontId="0" fillId="0" borderId="0" xfId="0" applyNumberFormat="1"/>
    <xf numFmtId="0" fontId="2" fillId="0" borderId="0" xfId="0" applyFont="1"/>
    <xf numFmtId="0" fontId="1" fillId="0" borderId="0" xfId="0" applyFont="1" applyFill="1" applyBorder="1"/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Border="1" applyAlignment="1">
      <alignment horizontal="center"/>
    </xf>
    <xf numFmtId="9" fontId="0" fillId="0" borderId="3" xfId="0" applyNumberForma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9" fontId="0" fillId="0" borderId="6" xfId="0" applyNumberFormat="1" applyBorder="1" applyAlignment="1">
      <alignment horizontal="center"/>
    </xf>
    <xf numFmtId="0" fontId="0" fillId="0" borderId="0" xfId="0" applyFont="1"/>
    <xf numFmtId="2" fontId="0" fillId="0" borderId="1" xfId="0" applyNumberForma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Z74"/>
  <sheetViews>
    <sheetView tabSelected="1" workbookViewId="0"/>
  </sheetViews>
  <sheetFormatPr defaultRowHeight="15"/>
  <cols>
    <col min="1" max="1" width="4.5703125" customWidth="1"/>
    <col min="2" max="2" width="14.5703125" bestFit="1" customWidth="1"/>
  </cols>
  <sheetData>
    <row r="1" spans="2:26" s="3" customFormat="1"/>
    <row r="2" spans="2:26" s="3" customFormat="1">
      <c r="B2" s="3" t="s">
        <v>5</v>
      </c>
    </row>
    <row r="3" spans="2:26" s="3" customFormat="1"/>
    <row r="4" spans="2:26" s="3" customFormat="1">
      <c r="B4" s="9" t="s">
        <v>38</v>
      </c>
    </row>
    <row r="5" spans="2:26" s="3" customFormat="1">
      <c r="B5" s="9" t="s">
        <v>35</v>
      </c>
    </row>
    <row r="6" spans="2:26" s="3" customFormat="1">
      <c r="B6" s="9" t="s">
        <v>29</v>
      </c>
    </row>
    <row r="7" spans="2:26" s="3" customFormat="1">
      <c r="B7" s="9" t="s">
        <v>30</v>
      </c>
    </row>
    <row r="8" spans="2:26" s="3" customFormat="1"/>
    <row r="9" spans="2:26" s="3" customFormat="1">
      <c r="B9" s="21" t="s">
        <v>22</v>
      </c>
      <c r="C9" s="22"/>
      <c r="D9" s="23"/>
      <c r="E9" s="8" t="s">
        <v>10</v>
      </c>
    </row>
    <row r="10" spans="2:26" s="3" customFormat="1">
      <c r="B10" s="10"/>
      <c r="C10" s="11" t="s">
        <v>1</v>
      </c>
      <c r="D10" s="12" t="s">
        <v>9</v>
      </c>
    </row>
    <row r="11" spans="2:26">
      <c r="B11" s="13" t="s">
        <v>0</v>
      </c>
      <c r="C11" s="14">
        <v>20</v>
      </c>
      <c r="D11" s="15">
        <v>0.1</v>
      </c>
      <c r="E11" s="3"/>
    </row>
    <row r="12" spans="2:26">
      <c r="B12" s="16" t="s">
        <v>2</v>
      </c>
      <c r="C12" s="17">
        <v>20</v>
      </c>
      <c r="D12" s="18">
        <v>0.2</v>
      </c>
      <c r="E12" s="3"/>
    </row>
    <row r="14" spans="2:26">
      <c r="B14" s="2" t="s">
        <v>28</v>
      </c>
      <c r="C14" s="1"/>
      <c r="D14" s="2">
        <v>0</v>
      </c>
      <c r="E14" s="2">
        <v>1</v>
      </c>
      <c r="F14" s="2">
        <v>2</v>
      </c>
      <c r="G14" s="2">
        <v>3</v>
      </c>
      <c r="H14" s="2">
        <v>4</v>
      </c>
      <c r="I14" s="2">
        <v>5</v>
      </c>
      <c r="J14" s="2">
        <v>6</v>
      </c>
      <c r="K14" s="2">
        <v>7</v>
      </c>
      <c r="L14" s="2">
        <v>8</v>
      </c>
      <c r="M14" s="2">
        <v>9</v>
      </c>
      <c r="N14" s="2">
        <v>10</v>
      </c>
      <c r="O14" s="2">
        <v>11</v>
      </c>
      <c r="P14" s="2">
        <v>12</v>
      </c>
      <c r="Q14" s="2">
        <v>13</v>
      </c>
      <c r="R14" s="2">
        <v>14</v>
      </c>
      <c r="S14" s="2">
        <v>15</v>
      </c>
      <c r="T14" s="2">
        <v>16</v>
      </c>
      <c r="U14" s="2">
        <v>17</v>
      </c>
      <c r="V14" s="2">
        <v>18</v>
      </c>
      <c r="W14" s="2">
        <v>19</v>
      </c>
      <c r="X14" s="2">
        <v>20</v>
      </c>
      <c r="Y14" s="2">
        <v>21</v>
      </c>
      <c r="Z14" s="2">
        <v>22</v>
      </c>
    </row>
    <row r="15" spans="2:26">
      <c r="B15" s="2" t="s">
        <v>9</v>
      </c>
      <c r="C15" s="1"/>
      <c r="D15" s="1">
        <v>1</v>
      </c>
      <c r="E15" s="1">
        <f>D15*(1+$D$11)</f>
        <v>1.1000000000000001</v>
      </c>
      <c r="F15" s="1">
        <f t="shared" ref="F15:Z15" si="0">E15*(1+$D$11)</f>
        <v>1.2100000000000002</v>
      </c>
      <c r="G15" s="1">
        <f t="shared" si="0"/>
        <v>1.3310000000000004</v>
      </c>
      <c r="H15" s="1">
        <f t="shared" si="0"/>
        <v>1.4641000000000006</v>
      </c>
      <c r="I15" s="1">
        <f t="shared" si="0"/>
        <v>1.6105100000000008</v>
      </c>
      <c r="J15" s="1">
        <f t="shared" si="0"/>
        <v>1.7715610000000011</v>
      </c>
      <c r="K15" s="1">
        <f t="shared" si="0"/>
        <v>1.9487171000000014</v>
      </c>
      <c r="L15" s="1">
        <f t="shared" si="0"/>
        <v>2.1435888100000016</v>
      </c>
      <c r="M15" s="1">
        <f t="shared" si="0"/>
        <v>2.3579476910000019</v>
      </c>
      <c r="N15" s="1">
        <f t="shared" si="0"/>
        <v>2.5937424601000023</v>
      </c>
      <c r="O15" s="1">
        <f t="shared" si="0"/>
        <v>2.8531167061100029</v>
      </c>
      <c r="P15" s="1">
        <f t="shared" si="0"/>
        <v>3.1384283767210035</v>
      </c>
      <c r="Q15" s="1">
        <f t="shared" si="0"/>
        <v>3.4522712143931042</v>
      </c>
      <c r="R15" s="1">
        <f t="shared" si="0"/>
        <v>3.7974983358324148</v>
      </c>
      <c r="S15" s="1">
        <f t="shared" si="0"/>
        <v>4.1772481694156562</v>
      </c>
      <c r="T15" s="1">
        <f t="shared" si="0"/>
        <v>4.594972986357222</v>
      </c>
      <c r="U15" s="1">
        <f t="shared" si="0"/>
        <v>5.0544702849929442</v>
      </c>
      <c r="V15" s="1">
        <f t="shared" si="0"/>
        <v>5.5599173134922388</v>
      </c>
      <c r="W15" s="1">
        <f t="shared" si="0"/>
        <v>6.1159090448414632</v>
      </c>
      <c r="X15" s="1">
        <f t="shared" si="0"/>
        <v>6.72749994932561</v>
      </c>
      <c r="Y15" s="1">
        <f t="shared" si="0"/>
        <v>7.4002499442581717</v>
      </c>
      <c r="Z15" s="1">
        <f t="shared" si="0"/>
        <v>8.140274938683989</v>
      </c>
    </row>
    <row r="16" spans="2:26">
      <c r="B16" s="2" t="s">
        <v>1</v>
      </c>
      <c r="C16" s="5">
        <f>$C$11</f>
        <v>20</v>
      </c>
      <c r="D16" s="1">
        <f>-C16</f>
        <v>-20</v>
      </c>
      <c r="E16" s="1">
        <f>D16+E15</f>
        <v>-18.899999999999999</v>
      </c>
      <c r="F16" s="1">
        <f>E16+F15</f>
        <v>-17.689999999999998</v>
      </c>
      <c r="G16" s="1">
        <f>F16+G15</f>
        <v>-16.358999999999998</v>
      </c>
      <c r="H16" s="1">
        <f>G16+H15</f>
        <v>-14.894899999999998</v>
      </c>
      <c r="I16" s="1">
        <f t="shared" ref="I16:Z16" si="1">H16+I15</f>
        <v>-13.284389999999997</v>
      </c>
      <c r="J16" s="1">
        <f t="shared" si="1"/>
        <v>-11.512828999999996</v>
      </c>
      <c r="K16" s="1">
        <f t="shared" si="1"/>
        <v>-9.564111899999995</v>
      </c>
      <c r="L16" s="1">
        <f t="shared" si="1"/>
        <v>-7.4205230899999934</v>
      </c>
      <c r="M16" s="1">
        <f t="shared" si="1"/>
        <v>-5.0625753989999911</v>
      </c>
      <c r="N16" s="1">
        <f t="shared" si="1"/>
        <v>-2.4688329388999888</v>
      </c>
      <c r="O16" s="1">
        <f t="shared" si="1"/>
        <v>0.38428376721001412</v>
      </c>
      <c r="P16" s="1">
        <f t="shared" si="1"/>
        <v>3.5227121439310176</v>
      </c>
      <c r="Q16" s="1">
        <f t="shared" si="1"/>
        <v>6.9749833583241223</v>
      </c>
      <c r="R16" s="1">
        <f t="shared" si="1"/>
        <v>10.772481694156538</v>
      </c>
      <c r="S16" s="1">
        <f t="shared" si="1"/>
        <v>14.949729863572195</v>
      </c>
      <c r="T16" s="1">
        <f t="shared" si="1"/>
        <v>19.544702849929415</v>
      </c>
      <c r="U16" s="1">
        <f t="shared" si="1"/>
        <v>24.59917313492236</v>
      </c>
      <c r="V16" s="1">
        <f t="shared" si="1"/>
        <v>30.159090448414599</v>
      </c>
      <c r="W16" s="1">
        <f t="shared" si="1"/>
        <v>36.274999493256061</v>
      </c>
      <c r="X16" s="1">
        <f t="shared" si="1"/>
        <v>43.002499442581673</v>
      </c>
      <c r="Y16" s="1">
        <f t="shared" si="1"/>
        <v>50.402749386839844</v>
      </c>
      <c r="Z16" s="1">
        <f t="shared" si="1"/>
        <v>58.543024325523831</v>
      </c>
    </row>
    <row r="18" spans="2:26" s="3" customFormat="1">
      <c r="B18" s="3" t="s">
        <v>20</v>
      </c>
    </row>
    <row r="19" spans="2:26" s="3" customFormat="1">
      <c r="B19" s="3" t="s">
        <v>21</v>
      </c>
    </row>
    <row r="20" spans="2:26" s="3" customFormat="1">
      <c r="B20" s="3" t="s">
        <v>31</v>
      </c>
    </row>
    <row r="22" spans="2:26">
      <c r="B22" s="2" t="s">
        <v>28</v>
      </c>
      <c r="C22" s="1"/>
      <c r="D22" s="2">
        <v>0</v>
      </c>
      <c r="E22" s="2">
        <v>1</v>
      </c>
      <c r="F22" s="2">
        <v>2</v>
      </c>
      <c r="G22" s="2">
        <v>3</v>
      </c>
      <c r="H22" s="2">
        <v>4</v>
      </c>
      <c r="I22" s="2">
        <v>5</v>
      </c>
      <c r="J22" s="2">
        <v>6</v>
      </c>
      <c r="K22" s="2">
        <v>7</v>
      </c>
      <c r="L22" s="2">
        <v>8</v>
      </c>
      <c r="M22" s="2">
        <v>9</v>
      </c>
      <c r="N22" s="2">
        <v>10</v>
      </c>
      <c r="O22" s="2">
        <v>11</v>
      </c>
      <c r="P22" s="2">
        <v>12</v>
      </c>
      <c r="Q22" s="2">
        <v>13</v>
      </c>
      <c r="R22" s="2">
        <v>14</v>
      </c>
      <c r="S22" s="2">
        <v>15</v>
      </c>
      <c r="T22" s="2">
        <v>16</v>
      </c>
      <c r="U22" s="2">
        <v>17</v>
      </c>
      <c r="V22" s="2">
        <v>18</v>
      </c>
      <c r="W22" s="2">
        <v>19</v>
      </c>
      <c r="X22" s="2">
        <v>20</v>
      </c>
      <c r="Y22" s="2">
        <v>21</v>
      </c>
      <c r="Z22" s="2">
        <v>22</v>
      </c>
    </row>
    <row r="23" spans="2:26">
      <c r="B23" s="2" t="s">
        <v>9</v>
      </c>
      <c r="C23" s="1"/>
      <c r="D23" s="1">
        <v>1</v>
      </c>
      <c r="E23" s="1">
        <f>D23*(1+$D$12)</f>
        <v>1.2</v>
      </c>
      <c r="F23" s="1">
        <f t="shared" ref="F23:Z23" si="2">E23*(1+$D$12)</f>
        <v>1.44</v>
      </c>
      <c r="G23" s="1">
        <f t="shared" si="2"/>
        <v>1.728</v>
      </c>
      <c r="H23" s="1">
        <f t="shared" si="2"/>
        <v>2.0735999999999999</v>
      </c>
      <c r="I23" s="1">
        <f t="shared" si="2"/>
        <v>2.4883199999999999</v>
      </c>
      <c r="J23" s="1">
        <f t="shared" si="2"/>
        <v>2.9859839999999997</v>
      </c>
      <c r="K23" s="1">
        <f t="shared" si="2"/>
        <v>3.5831807999999996</v>
      </c>
      <c r="L23" s="1">
        <f t="shared" si="2"/>
        <v>4.2998169599999994</v>
      </c>
      <c r="M23" s="1">
        <f t="shared" si="2"/>
        <v>5.1597803519999994</v>
      </c>
      <c r="N23" s="1">
        <f t="shared" si="2"/>
        <v>6.1917364223999991</v>
      </c>
      <c r="O23" s="1">
        <f t="shared" si="2"/>
        <v>7.4300837068799988</v>
      </c>
      <c r="P23" s="1">
        <f t="shared" si="2"/>
        <v>8.9161004482559978</v>
      </c>
      <c r="Q23" s="1">
        <f t="shared" si="2"/>
        <v>10.699320537907196</v>
      </c>
      <c r="R23" s="1">
        <f t="shared" si="2"/>
        <v>12.839184645488634</v>
      </c>
      <c r="S23" s="1">
        <f t="shared" si="2"/>
        <v>15.407021574586361</v>
      </c>
      <c r="T23" s="1">
        <f t="shared" si="2"/>
        <v>18.488425889503631</v>
      </c>
      <c r="U23" s="1">
        <f t="shared" si="2"/>
        <v>22.186111067404358</v>
      </c>
      <c r="V23" s="1">
        <f t="shared" si="2"/>
        <v>26.62333328088523</v>
      </c>
      <c r="W23" s="1">
        <f t="shared" si="2"/>
        <v>31.947999937062274</v>
      </c>
      <c r="X23" s="1">
        <f t="shared" si="2"/>
        <v>38.337599924474731</v>
      </c>
      <c r="Y23" s="1">
        <f t="shared" si="2"/>
        <v>46.005119909369675</v>
      </c>
      <c r="Z23" s="1">
        <f t="shared" si="2"/>
        <v>55.206143891243606</v>
      </c>
    </row>
    <row r="24" spans="2:26">
      <c r="B24" s="2" t="s">
        <v>1</v>
      </c>
      <c r="C24" s="5">
        <f>$C$12</f>
        <v>20</v>
      </c>
      <c r="D24" s="1">
        <f>-C24</f>
        <v>-20</v>
      </c>
      <c r="E24" s="1">
        <f>D24+E23</f>
        <v>-18.8</v>
      </c>
      <c r="F24" s="1">
        <f>E24+F23</f>
        <v>-17.36</v>
      </c>
      <c r="G24" s="1">
        <f t="shared" ref="G24:Z24" si="3">F24+G23</f>
        <v>-15.632</v>
      </c>
      <c r="H24" s="1">
        <f t="shared" si="3"/>
        <v>-13.558399999999999</v>
      </c>
      <c r="I24" s="1">
        <f t="shared" si="3"/>
        <v>-11.070079999999999</v>
      </c>
      <c r="J24" s="1">
        <f t="shared" si="3"/>
        <v>-8.0840959999999988</v>
      </c>
      <c r="K24" s="1">
        <f t="shared" si="3"/>
        <v>-4.5009151999999997</v>
      </c>
      <c r="L24" s="1">
        <f t="shared" si="3"/>
        <v>-0.20109824000000032</v>
      </c>
      <c r="M24" s="1">
        <f t="shared" si="3"/>
        <v>4.9586821119999991</v>
      </c>
      <c r="N24" s="1">
        <f t="shared" si="3"/>
        <v>11.150418534399998</v>
      </c>
      <c r="O24" s="1">
        <f t="shared" si="3"/>
        <v>18.580502241279998</v>
      </c>
      <c r="P24" s="1">
        <f t="shared" si="3"/>
        <v>27.496602689535997</v>
      </c>
      <c r="Q24" s="1">
        <f t="shared" si="3"/>
        <v>38.195923227443195</v>
      </c>
      <c r="R24" s="1">
        <f t="shared" si="3"/>
        <v>51.035107872931832</v>
      </c>
      <c r="S24" s="1">
        <f t="shared" si="3"/>
        <v>66.442129447518198</v>
      </c>
      <c r="T24" s="1">
        <f t="shared" si="3"/>
        <v>84.930555337021829</v>
      </c>
      <c r="U24" s="1">
        <f t="shared" si="3"/>
        <v>107.11666640442618</v>
      </c>
      <c r="V24" s="1">
        <f t="shared" si="3"/>
        <v>133.7399996853114</v>
      </c>
      <c r="W24" s="1">
        <f t="shared" si="3"/>
        <v>165.68799962237367</v>
      </c>
      <c r="X24" s="1">
        <f t="shared" si="3"/>
        <v>204.02559954684841</v>
      </c>
      <c r="Y24" s="1">
        <f t="shared" si="3"/>
        <v>250.03071945621809</v>
      </c>
      <c r="Z24" s="1">
        <f t="shared" si="3"/>
        <v>305.23686334746168</v>
      </c>
    </row>
    <row r="26" spans="2:26" s="3" customFormat="1">
      <c r="B26" s="3" t="s">
        <v>7</v>
      </c>
    </row>
    <row r="27" spans="2:26" s="3" customFormat="1">
      <c r="B27" s="3" t="s">
        <v>6</v>
      </c>
    </row>
    <row r="28" spans="2:26" s="3" customFormat="1">
      <c r="B28" s="3" t="s">
        <v>32</v>
      </c>
    </row>
    <row r="29" spans="2:26" s="3" customFormat="1"/>
    <row r="30" spans="2:26" s="3" customFormat="1">
      <c r="B30" s="3" t="s">
        <v>26</v>
      </c>
    </row>
    <row r="31" spans="2:26" s="3" customFormat="1"/>
    <row r="32" spans="2:26" s="3" customFormat="1">
      <c r="B32" s="21" t="s">
        <v>8</v>
      </c>
      <c r="C32" s="22"/>
      <c r="D32" s="23"/>
      <c r="E32" s="8" t="s">
        <v>10</v>
      </c>
    </row>
    <row r="33" spans="2:26" s="3" customFormat="1">
      <c r="B33" s="10"/>
      <c r="C33" s="11" t="s">
        <v>1</v>
      </c>
      <c r="D33" s="12" t="s">
        <v>9</v>
      </c>
    </row>
    <row r="34" spans="2:26" s="3" customFormat="1">
      <c r="B34" s="13" t="s">
        <v>3</v>
      </c>
      <c r="C34" s="14">
        <v>100</v>
      </c>
      <c r="D34" s="15">
        <v>0.4</v>
      </c>
    </row>
    <row r="35" spans="2:26" s="3" customFormat="1">
      <c r="B35" s="16" t="s">
        <v>4</v>
      </c>
      <c r="C35" s="17">
        <v>100</v>
      </c>
      <c r="D35" s="18">
        <v>1</v>
      </c>
    </row>
    <row r="36" spans="2:26" s="3" customFormat="1"/>
    <row r="37" spans="2:26">
      <c r="B37" s="2" t="s">
        <v>28</v>
      </c>
      <c r="C37" s="1"/>
      <c r="D37" s="2">
        <v>0</v>
      </c>
      <c r="E37" s="2">
        <v>1</v>
      </c>
      <c r="F37" s="2">
        <v>2</v>
      </c>
      <c r="G37" s="2">
        <v>3</v>
      </c>
      <c r="H37" s="2">
        <v>4</v>
      </c>
      <c r="I37" s="2">
        <v>5</v>
      </c>
      <c r="J37" s="2">
        <v>6</v>
      </c>
      <c r="K37" s="2">
        <v>7</v>
      </c>
      <c r="L37" s="2">
        <v>8</v>
      </c>
      <c r="M37" s="2">
        <v>9</v>
      </c>
      <c r="N37" s="2">
        <v>10</v>
      </c>
      <c r="O37" s="2">
        <v>11</v>
      </c>
      <c r="P37" s="2">
        <v>12</v>
      </c>
      <c r="Q37" s="2">
        <v>13</v>
      </c>
      <c r="R37" s="2">
        <v>14</v>
      </c>
      <c r="S37" s="2">
        <v>15</v>
      </c>
      <c r="T37" s="2">
        <v>16</v>
      </c>
      <c r="U37" s="2">
        <v>17</v>
      </c>
      <c r="V37" s="2">
        <v>18</v>
      </c>
      <c r="W37" s="2">
        <v>19</v>
      </c>
      <c r="X37" s="2">
        <v>20</v>
      </c>
      <c r="Y37" s="2">
        <v>21</v>
      </c>
      <c r="Z37" s="2">
        <v>22</v>
      </c>
    </row>
    <row r="38" spans="2:26">
      <c r="B38" s="2" t="s">
        <v>9</v>
      </c>
      <c r="C38" s="1"/>
      <c r="D38" s="1">
        <v>1</v>
      </c>
      <c r="E38" s="1">
        <f>D38*(1+$D$34)</f>
        <v>1.4</v>
      </c>
      <c r="F38" s="1">
        <f>E38*(1+$D$34)</f>
        <v>1.9599999999999997</v>
      </c>
      <c r="G38" s="1">
        <f>F38*(1+$D$34)</f>
        <v>2.7439999999999993</v>
      </c>
      <c r="H38" s="1">
        <f t="shared" ref="H38:Z38" si="4">G38*(1+$D$34)</f>
        <v>3.8415999999999988</v>
      </c>
      <c r="I38" s="1">
        <f t="shared" si="4"/>
        <v>5.3782399999999981</v>
      </c>
      <c r="J38" s="1">
        <f t="shared" si="4"/>
        <v>7.5295359999999967</v>
      </c>
      <c r="K38" s="1">
        <f t="shared" si="4"/>
        <v>10.541350399999995</v>
      </c>
      <c r="L38" s="1">
        <f t="shared" si="4"/>
        <v>14.757890559999993</v>
      </c>
      <c r="M38" s="1">
        <f t="shared" si="4"/>
        <v>20.661046783999989</v>
      </c>
      <c r="N38" s="1">
        <f t="shared" si="4"/>
        <v>28.925465497599983</v>
      </c>
      <c r="O38" s="1">
        <f t="shared" si="4"/>
        <v>40.495651696639975</v>
      </c>
      <c r="P38" s="1">
        <f t="shared" si="4"/>
        <v>56.693912375295959</v>
      </c>
      <c r="Q38" s="1">
        <f t="shared" si="4"/>
        <v>79.371477325414332</v>
      </c>
      <c r="R38" s="1">
        <f t="shared" si="4"/>
        <v>111.12006825558007</v>
      </c>
      <c r="S38" s="1">
        <f t="shared" si="4"/>
        <v>155.56809555781209</v>
      </c>
      <c r="T38" s="1">
        <f t="shared" si="4"/>
        <v>217.79533378093691</v>
      </c>
      <c r="U38" s="1">
        <f t="shared" si="4"/>
        <v>304.91346729331167</v>
      </c>
      <c r="V38" s="1">
        <f t="shared" si="4"/>
        <v>426.87885421063629</v>
      </c>
      <c r="W38" s="1">
        <f t="shared" si="4"/>
        <v>597.63039589489074</v>
      </c>
      <c r="X38" s="1">
        <f t="shared" si="4"/>
        <v>836.68255425284701</v>
      </c>
      <c r="Y38" s="1">
        <f t="shared" si="4"/>
        <v>1171.3555759539856</v>
      </c>
      <c r="Z38" s="1">
        <f t="shared" si="4"/>
        <v>1639.8978063355798</v>
      </c>
    </row>
    <row r="39" spans="2:26">
      <c r="B39" s="2" t="s">
        <v>1</v>
      </c>
      <c r="C39" s="5">
        <f>C34</f>
        <v>100</v>
      </c>
      <c r="D39" s="1">
        <f>-C39</f>
        <v>-100</v>
      </c>
      <c r="E39" s="1">
        <f>D39+E38</f>
        <v>-98.6</v>
      </c>
      <c r="F39" s="1">
        <f t="shared" ref="F39:Z39" si="5">E39+F38</f>
        <v>-96.64</v>
      </c>
      <c r="G39" s="1">
        <f t="shared" si="5"/>
        <v>-93.896000000000001</v>
      </c>
      <c r="H39" s="1">
        <f t="shared" si="5"/>
        <v>-90.054400000000001</v>
      </c>
      <c r="I39" s="1">
        <f t="shared" si="5"/>
        <v>-84.67616000000001</v>
      </c>
      <c r="J39" s="1">
        <f t="shared" si="5"/>
        <v>-77.146624000000017</v>
      </c>
      <c r="K39" s="1">
        <f t="shared" si="5"/>
        <v>-66.605273600000018</v>
      </c>
      <c r="L39" s="1">
        <f t="shared" si="5"/>
        <v>-51.847383040000025</v>
      </c>
      <c r="M39" s="1">
        <f t="shared" si="5"/>
        <v>-31.186336256000036</v>
      </c>
      <c r="N39" s="1">
        <f t="shared" si="5"/>
        <v>-2.2608707584000527</v>
      </c>
      <c r="O39" s="1">
        <f t="shared" si="5"/>
        <v>38.234780938239922</v>
      </c>
      <c r="P39" s="1">
        <f t="shared" si="5"/>
        <v>94.928693313535888</v>
      </c>
      <c r="Q39" s="1">
        <f t="shared" si="5"/>
        <v>174.30017063895022</v>
      </c>
      <c r="R39" s="1">
        <f t="shared" si="5"/>
        <v>285.42023889453026</v>
      </c>
      <c r="S39" s="1">
        <f t="shared" si="5"/>
        <v>440.98833445234231</v>
      </c>
      <c r="T39" s="1">
        <f t="shared" si="5"/>
        <v>658.78366823327929</v>
      </c>
      <c r="U39" s="1">
        <f t="shared" si="5"/>
        <v>963.69713552659096</v>
      </c>
      <c r="V39" s="1">
        <f t="shared" si="5"/>
        <v>1390.5759897372272</v>
      </c>
      <c r="W39" s="1">
        <f t="shared" si="5"/>
        <v>1988.2063856321179</v>
      </c>
      <c r="X39" s="1">
        <f t="shared" si="5"/>
        <v>2824.8889398849651</v>
      </c>
      <c r="Y39" s="1">
        <f t="shared" si="5"/>
        <v>3996.244515838951</v>
      </c>
      <c r="Z39" s="1">
        <f t="shared" si="5"/>
        <v>5636.1423221745308</v>
      </c>
    </row>
    <row r="41" spans="2:26" s="3" customFormat="1">
      <c r="B41" s="3" t="s">
        <v>18</v>
      </c>
    </row>
    <row r="42" spans="2:26" s="3" customFormat="1">
      <c r="B42" s="6" t="s">
        <v>19</v>
      </c>
    </row>
    <row r="43" spans="2:26" s="3" customFormat="1">
      <c r="B43" s="6" t="s">
        <v>33</v>
      </c>
    </row>
    <row r="44" spans="2:26" s="3" customFormat="1"/>
    <row r="45" spans="2:26" s="3" customFormat="1"/>
    <row r="46" spans="2:26">
      <c r="B46" s="2" t="s">
        <v>28</v>
      </c>
      <c r="C46" s="1"/>
      <c r="D46" s="2">
        <v>0</v>
      </c>
      <c r="E46" s="2">
        <v>1</v>
      </c>
      <c r="F46" s="2">
        <v>2</v>
      </c>
      <c r="G46" s="2">
        <v>3</v>
      </c>
      <c r="H46" s="2">
        <v>4</v>
      </c>
      <c r="I46" s="2">
        <v>5</v>
      </c>
      <c r="J46" s="2">
        <v>6</v>
      </c>
      <c r="K46" s="2">
        <v>7</v>
      </c>
      <c r="L46" s="2">
        <v>8</v>
      </c>
      <c r="M46" s="2">
        <v>9</v>
      </c>
      <c r="N46" s="2">
        <v>10</v>
      </c>
      <c r="O46" s="2">
        <v>11</v>
      </c>
      <c r="P46" s="2">
        <v>12</v>
      </c>
      <c r="Q46" s="2">
        <v>13</v>
      </c>
      <c r="R46" s="2">
        <v>14</v>
      </c>
      <c r="S46" s="2">
        <v>15</v>
      </c>
      <c r="T46" s="2">
        <v>16</v>
      </c>
      <c r="U46" s="2">
        <v>17</v>
      </c>
      <c r="V46" s="2">
        <v>18</v>
      </c>
      <c r="W46" s="2">
        <v>19</v>
      </c>
      <c r="X46" s="2">
        <v>20</v>
      </c>
      <c r="Y46" s="2">
        <v>21</v>
      </c>
      <c r="Z46" s="2">
        <v>22</v>
      </c>
    </row>
    <row r="47" spans="2:26">
      <c r="B47" s="2" t="s">
        <v>9</v>
      </c>
      <c r="C47" s="1"/>
      <c r="D47" s="1">
        <v>1</v>
      </c>
      <c r="E47" s="1">
        <f>D47*(1+$D$35)</f>
        <v>2</v>
      </c>
      <c r="F47" s="1">
        <f t="shared" ref="F47:Z47" si="6">E47*(1+$D$35)</f>
        <v>4</v>
      </c>
      <c r="G47" s="1">
        <f t="shared" si="6"/>
        <v>8</v>
      </c>
      <c r="H47" s="1">
        <f t="shared" si="6"/>
        <v>16</v>
      </c>
      <c r="I47" s="1">
        <f t="shared" si="6"/>
        <v>32</v>
      </c>
      <c r="J47" s="1">
        <f t="shared" si="6"/>
        <v>64</v>
      </c>
      <c r="K47" s="1">
        <f t="shared" si="6"/>
        <v>128</v>
      </c>
      <c r="L47" s="1">
        <f t="shared" si="6"/>
        <v>256</v>
      </c>
      <c r="M47" s="1">
        <f t="shared" si="6"/>
        <v>512</v>
      </c>
      <c r="N47" s="1">
        <f t="shared" si="6"/>
        <v>1024</v>
      </c>
      <c r="O47" s="1">
        <f t="shared" si="6"/>
        <v>2048</v>
      </c>
      <c r="P47" s="1">
        <f t="shared" si="6"/>
        <v>4096</v>
      </c>
      <c r="Q47" s="1">
        <f t="shared" si="6"/>
        <v>8192</v>
      </c>
      <c r="R47" s="1">
        <f t="shared" si="6"/>
        <v>16384</v>
      </c>
      <c r="S47" s="1">
        <f t="shared" si="6"/>
        <v>32768</v>
      </c>
      <c r="T47" s="1">
        <f t="shared" si="6"/>
        <v>65536</v>
      </c>
      <c r="U47" s="1">
        <f t="shared" si="6"/>
        <v>131072</v>
      </c>
      <c r="V47" s="1">
        <f t="shared" si="6"/>
        <v>262144</v>
      </c>
      <c r="W47" s="1">
        <f t="shared" si="6"/>
        <v>524288</v>
      </c>
      <c r="X47" s="1">
        <f t="shared" si="6"/>
        <v>1048576</v>
      </c>
      <c r="Y47" s="1">
        <f t="shared" si="6"/>
        <v>2097152</v>
      </c>
      <c r="Z47" s="1">
        <f t="shared" si="6"/>
        <v>4194304</v>
      </c>
    </row>
    <row r="48" spans="2:26">
      <c r="B48" s="2" t="s">
        <v>1</v>
      </c>
      <c r="C48" s="5">
        <f>C35</f>
        <v>100</v>
      </c>
      <c r="D48" s="1">
        <f>-C48</f>
        <v>-100</v>
      </c>
      <c r="E48" s="1">
        <f>D48+E47</f>
        <v>-98</v>
      </c>
      <c r="F48" s="1">
        <f t="shared" ref="F48:Z48" si="7">E48+F47</f>
        <v>-94</v>
      </c>
      <c r="G48" s="1">
        <f t="shared" si="7"/>
        <v>-86</v>
      </c>
      <c r="H48" s="1">
        <f t="shared" si="7"/>
        <v>-70</v>
      </c>
      <c r="I48" s="1">
        <f t="shared" si="7"/>
        <v>-38</v>
      </c>
      <c r="J48" s="1">
        <f t="shared" si="7"/>
        <v>26</v>
      </c>
      <c r="K48" s="1">
        <f t="shared" si="7"/>
        <v>154</v>
      </c>
      <c r="L48" s="1">
        <f t="shared" si="7"/>
        <v>410</v>
      </c>
      <c r="M48" s="1">
        <f t="shared" si="7"/>
        <v>922</v>
      </c>
      <c r="N48" s="1">
        <f t="shared" si="7"/>
        <v>1946</v>
      </c>
      <c r="O48" s="1">
        <f t="shared" si="7"/>
        <v>3994</v>
      </c>
      <c r="P48" s="1">
        <f t="shared" si="7"/>
        <v>8090</v>
      </c>
      <c r="Q48" s="1">
        <f t="shared" si="7"/>
        <v>16282</v>
      </c>
      <c r="R48" s="1">
        <f t="shared" si="7"/>
        <v>32666</v>
      </c>
      <c r="S48" s="1">
        <f t="shared" si="7"/>
        <v>65434</v>
      </c>
      <c r="T48" s="1">
        <f t="shared" si="7"/>
        <v>130970</v>
      </c>
      <c r="U48" s="1">
        <f t="shared" si="7"/>
        <v>262042</v>
      </c>
      <c r="V48" s="1">
        <f t="shared" si="7"/>
        <v>524186</v>
      </c>
      <c r="W48" s="1">
        <f t="shared" si="7"/>
        <v>1048474</v>
      </c>
      <c r="X48" s="1">
        <f t="shared" si="7"/>
        <v>2097050</v>
      </c>
      <c r="Y48" s="1">
        <f t="shared" si="7"/>
        <v>4194202</v>
      </c>
      <c r="Z48" s="1">
        <f t="shared" si="7"/>
        <v>8388506</v>
      </c>
    </row>
    <row r="51" spans="2:15" s="3" customFormat="1">
      <c r="B51" s="3" t="s">
        <v>11</v>
      </c>
    </row>
    <row r="52" spans="2:15" s="3" customFormat="1">
      <c r="B52" s="6" t="s">
        <v>12</v>
      </c>
    </row>
    <row r="53" spans="2:15" s="3" customFormat="1">
      <c r="B53" s="6" t="s">
        <v>34</v>
      </c>
      <c r="M53" s="7"/>
    </row>
    <row r="54" spans="2:15" s="3" customFormat="1">
      <c r="B54" s="6" t="s">
        <v>13</v>
      </c>
    </row>
    <row r="55" spans="2:15">
      <c r="B55" s="6" t="s">
        <v>14</v>
      </c>
      <c r="M55" s="3"/>
      <c r="N55" s="3"/>
      <c r="O55" s="3"/>
    </row>
    <row r="56" spans="2:15" s="3" customFormat="1">
      <c r="B56" s="6"/>
    </row>
    <row r="57" spans="2:15" s="3" customFormat="1">
      <c r="B57" s="6" t="s">
        <v>37</v>
      </c>
    </row>
    <row r="58" spans="2:15" s="3" customFormat="1"/>
    <row r="59" spans="2:15" s="3" customFormat="1">
      <c r="B59" s="4" t="s">
        <v>15</v>
      </c>
    </row>
    <row r="60" spans="2:15" s="3" customFormat="1">
      <c r="B60" s="19" t="s">
        <v>36</v>
      </c>
    </row>
    <row r="61" spans="2:15" s="3" customFormat="1">
      <c r="B61" s="3" t="s">
        <v>16</v>
      </c>
    </row>
    <row r="62" spans="2:15" s="3" customFormat="1"/>
    <row r="63" spans="2:15" s="3" customFormat="1">
      <c r="B63" s="1" t="s">
        <v>27</v>
      </c>
      <c r="C63" s="1" t="s">
        <v>0</v>
      </c>
      <c r="D63" s="1" t="s">
        <v>2</v>
      </c>
      <c r="E63" s="1" t="s">
        <v>3</v>
      </c>
      <c r="F63" s="1" t="s">
        <v>4</v>
      </c>
    </row>
    <row r="64" spans="2:15" s="3" customFormat="1">
      <c r="B64" s="1" t="s">
        <v>17</v>
      </c>
      <c r="C64" s="1">
        <f>20/10</f>
        <v>2</v>
      </c>
      <c r="D64" s="1">
        <f>20/20</f>
        <v>1</v>
      </c>
      <c r="E64" s="20">
        <f>100/35</f>
        <v>2.8571428571428572</v>
      </c>
      <c r="F64" s="1">
        <f>100/100</f>
        <v>1</v>
      </c>
    </row>
    <row r="65" spans="2:16" s="3" customFormat="1">
      <c r="B65" s="1" t="s">
        <v>23</v>
      </c>
      <c r="C65" s="1">
        <v>11</v>
      </c>
      <c r="D65" s="1">
        <v>8</v>
      </c>
      <c r="E65" s="1">
        <v>10</v>
      </c>
      <c r="F65" s="1">
        <v>6</v>
      </c>
    </row>
    <row r="66" spans="2:16" s="3" customFormat="1"/>
    <row r="67" spans="2:16">
      <c r="B67" s="3" t="s">
        <v>24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spans="2:16">
      <c r="B68" s="3" t="s">
        <v>25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spans="2:16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</row>
    <row r="70" spans="2:16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spans="2:16">
      <c r="B71" s="3"/>
      <c r="C71" s="3"/>
      <c r="D71" s="3"/>
      <c r="E71" s="3"/>
      <c r="F71" s="3"/>
      <c r="G71" s="3"/>
      <c r="H71" s="3"/>
      <c r="I71" s="3"/>
      <c r="J71" s="3"/>
      <c r="K71" s="3"/>
      <c r="L71" s="4"/>
      <c r="M71" s="3"/>
      <c r="N71" s="3"/>
      <c r="O71" s="3"/>
      <c r="P71" s="3"/>
    </row>
    <row r="72" spans="2:16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spans="2:16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spans="2:16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</row>
  </sheetData>
  <mergeCells count="2">
    <mergeCell ref="B32:D32"/>
    <mergeCell ref="B9:D9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Sanjeel Kothari</dc:creator>
  <cp:lastModifiedBy>Sanjeel Kothari</cp:lastModifiedBy>
  <dcterms:created xsi:type="dcterms:W3CDTF">2020-05-05T16:15:37Z</dcterms:created>
  <dcterms:modified xsi:type="dcterms:W3CDTF">2020-05-15T14:37:33Z</dcterms:modified>
</cp:coreProperties>
</file>